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AACBEF50-DE5D-4884-A14A-79809AAC9697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variantas'!$A$1:$G$49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C17" i="1"/>
  <c r="C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C43" i="1"/>
  <c r="C8" i="1"/>
  <c r="C7" i="1"/>
  <c r="C6" i="1"/>
  <c r="G17" i="1" l="1"/>
  <c r="G43" i="1"/>
  <c r="G45" i="1" s="1"/>
  <c r="G46" i="1" l="1"/>
  <c r="G47" i="1" s="1"/>
  <c r="G9" i="1" s="1"/>
</calcChain>
</file>

<file path=xl/sharedStrings.xml><?xml version="1.0" encoding="utf-8"?>
<sst xmlns="http://schemas.openxmlformats.org/spreadsheetml/2006/main" count="107" uniqueCount="78">
  <si>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</si>
  <si>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</si>
  <si>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</si>
  <si>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</si>
  <si>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</si>
  <si>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</si>
  <si>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</si>
  <si>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</si>
  <si>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</si>
  <si>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</si>
  <si>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</si>
  <si>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</si>
  <si>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1-004</t>
  </si>
  <si>
    <t>Kankorėžių sandėlio 7F1Ž, Miškininkų g.7, Vaišvydavos k., Samylių sen., Kauno r.sav., rekonstravimo projektas</t>
  </si>
  <si>
    <t>Bendrieji statybos darbai</t>
  </si>
  <si>
    <t>Vidaus šaltas vandentiekis V1</t>
  </si>
  <si>
    <t>Izoliacinių plokščių, segmentų ir kevalų ardymas</t>
  </si>
  <si>
    <t>100 m2</t>
  </si>
  <si>
    <t>PPR iki 32 mm skersmens vamzdynų išardymas, neišsaugojant medžiagų</t>
  </si>
  <si>
    <t>m</t>
  </si>
  <si>
    <t>Movinės armatūros nuėmimas, kai vamzdžio skersmuo iki 32 mm</t>
  </si>
  <si>
    <t>vnt.</t>
  </si>
  <si>
    <t>Statybinių šiukšlių išvežimas 10 km atstumu automobiliais-savivarčiais, pakraunant rankiniu būdu</t>
  </si>
  <si>
    <t>t</t>
  </si>
  <si>
    <t>Vandentiekio, šildymo ir suspausto oro vamzdynų iš plastikinių vamzdžių tiesimas, tvirtinant prie konstrukcijų, kai vamzdžio išorinis skersmuo, mm iki 32</t>
  </si>
  <si>
    <t>Vandentiekio, šildymo ir suspausto oro vamzdynų iš plastikinių vamzdžių tiesimas, tvirtinant prie konstrukcijų, kai vamzdžio išorinis skersmuo, mm daugiau 32 iki 63</t>
  </si>
  <si>
    <t>Kiti metaliniai gaminiai*tvirtinimo apkabos</t>
  </si>
  <si>
    <t>Plast vamzdžiai PN 20, 40x6.7 (plast.vir.vamzdyn. PPR)</t>
  </si>
  <si>
    <t>Plast vamzdžiai PN 20, 32x5.4 (plast.vir.vamzdyn. PPR)</t>
  </si>
  <si>
    <t>PPR vamzdžių fasoninės dalys 20%</t>
  </si>
  <si>
    <t>kompl.</t>
  </si>
  <si>
    <t>Vamzdyno vamzdžių izoliavimas folija padengtais kevalais, kai vamzdžio išorinis skersmuo 42-54 mm</t>
  </si>
  <si>
    <t>100 m</t>
  </si>
  <si>
    <t>Movinės uždaromosios armatūros montavimas, kai nominalusis vidinis skersmuo, mm iki 15</t>
  </si>
  <si>
    <t>Movinės uždaromosios armatūros montavimas, kai nominalusis vidinis skersmuo, mm 20</t>
  </si>
  <si>
    <t>Movinės uždaromosios armatūros montavimas, kai nominalusis vidinis skersmuo, mm 32</t>
  </si>
  <si>
    <t>Rutuliniai ventiliai ilga rankenėle diam. 1/2`, PP V/V sriegis</t>
  </si>
  <si>
    <t>Rutuliniai ventiliai ilga rankenėle diam. 3/4`, PP V/V sriegis</t>
  </si>
  <si>
    <t>Rutuliniai ventiliai ilga rankenėle diam. 1 1/4`, PP V/V sriegis</t>
  </si>
  <si>
    <t>Plastikinių vamzdžių jungimas movomis, alkūnėmis, perėjimais, sandūras sulydant, kai vamzdžio išorinis skersmuo, mm iki 32</t>
  </si>
  <si>
    <t>FV-plast perėjimai su vidiniu metal. sriegiu 20x3/4` (plast.vir.vamzdyn. PPR)</t>
  </si>
  <si>
    <t>Skylių vamzdžiams iškalimas ir jų užtaisymas</t>
  </si>
  <si>
    <t>Vamzdžių kirtimosi su pastato konstrukcijomis vietų užtaisymas ugniai atspariais žiedais, kai sienos ir pertvaros betono</t>
  </si>
  <si>
    <t>Gilzės d40-32 perėjimui per sienas ir perdangą</t>
  </si>
  <si>
    <t>Vamzd., kurių d iki 50 mm, prijung.prie veik.vid.šild.ir vandent.sist.</t>
  </si>
  <si>
    <t>Pasijungimo armatūra</t>
  </si>
  <si>
    <t>Vamzdynų iki 400 mm skersmens praplovimas su dezinfekcija, kai vamzdžių skersmuo iki 65 mm</t>
  </si>
  <si>
    <t>Vid.šild.ir vandent.sist.vamzd., kurių d iki 400 mm, hidr.išbandymas</t>
  </si>
  <si>
    <t>Skyrius Demontavimas</t>
  </si>
  <si>
    <t>Iš viso už skyrių Demontavimas</t>
  </si>
  <si>
    <t>Skyrius Montavimas</t>
  </si>
  <si>
    <t>Iš viso už skyrių Montavimas</t>
  </si>
  <si>
    <t>Iš viso be PVM:</t>
  </si>
  <si>
    <t>PVM:</t>
  </si>
  <si>
    <t>Iš viso su PVM:</t>
  </si>
  <si>
    <t>Kevalai su alium.folija, izoliac. diam. 42mm, storis 30mm</t>
  </si>
  <si>
    <t>Kevalai su alium.folija, izoliac. diam. 48mm, storis 30mm</t>
  </si>
  <si>
    <t>R22-3</t>
  </si>
  <si>
    <t>R17-35</t>
  </si>
  <si>
    <t>R19-13</t>
  </si>
  <si>
    <t>TP4-3</t>
  </si>
  <si>
    <t>N16P-0201</t>
  </si>
  <si>
    <t>CALC1-1</t>
  </si>
  <si>
    <t>PRN16P-0201</t>
  </si>
  <si>
    <t>R1</t>
  </si>
  <si>
    <t>N26-219</t>
  </si>
  <si>
    <t>PRN26-219</t>
  </si>
  <si>
    <t>N16P-0501</t>
  </si>
  <si>
    <t>PRN16P-0501</t>
  </si>
  <si>
    <t>N16P-0213</t>
  </si>
  <si>
    <t>PRN16P-0213</t>
  </si>
  <si>
    <t>R23-56</t>
  </si>
  <si>
    <t>N16P-1402</t>
  </si>
  <si>
    <t>PRN16P-1402</t>
  </si>
  <si>
    <t>N16-69</t>
  </si>
  <si>
    <t>PRN16-68</t>
  </si>
  <si>
    <t>N22P-0705</t>
  </si>
  <si>
    <t>N16-118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</si>
</sst>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96EE6799-A1BD-4BE6-8B56-F07D6FCCCC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70"/>
  <sheetViews>
    <sheetView showZeros="0" tabSelected="1" zoomScale="140" zoomScaleNormal="140" workbookViewId="0">
      <pane ySplit="11" topLeftCell="A27" activePane="bottomLeft" state="frozen"/>
      <selection pane="bottomLeft" activeCell="B10" sqref="B10:B11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6437.1399999999994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51" t="s">
        <v>9</v>
      </c>
      <c r="B6" s="51"/>
      <c r="C6" s="50" t="str">
        <f>IF(BC6&lt;&gt;0,BC6,"")</f>
        <v>Kankorėžių sandėlio 7F1Ž, Miškininkų g.7, Vaišvydavos k., Samylių sen., Kauno r.sav., rekonstravimo projektas</v>
      </c>
      <c r="D6" s="50"/>
      <c r="E6" s="50"/>
      <c r="F6" s="50"/>
      <c r="G6" s="50"/>
      <c r="BC6" s="26" t="s">
        <v>13</v>
      </c>
    </row>
    <row r="7" spans="1:55">
      <c r="A7" s="51" t="s">
        <v>7</v>
      </c>
      <c r="B7" s="51"/>
      <c r="C7" s="50" t="str">
        <f>IF(BC7&lt;&gt;0,BC7,"")</f>
        <v>Bendrieji statybos darbai</v>
      </c>
      <c r="D7" s="50"/>
      <c r="E7" s="50"/>
      <c r="F7" s="50"/>
      <c r="G7" s="50"/>
      <c r="BC7" s="26" t="s">
        <v>14</v>
      </c>
    </row>
    <row r="8" spans="1:55">
      <c r="A8" s="51" t="s">
        <v>8</v>
      </c>
      <c r="B8" s="51"/>
      <c r="C8" s="50" t="str">
        <f>IF(BC8&lt;&gt;0,BC8,"")</f>
        <v>Vidaus šaltas vandentiekis V1</v>
      </c>
      <c r="D8" s="50"/>
      <c r="E8" s="50"/>
      <c r="F8" s="50"/>
      <c r="G8" s="50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G47</f>
        <v>7953.2799999999988</v>
      </c>
    </row>
    <row r="10" spans="1:55" ht="17.25" customHeight="1">
      <c r="A10" s="56" t="s">
        <v>3</v>
      </c>
      <c r="B10" s="58" t="s">
        <v>4</v>
      </c>
      <c r="C10" s="58" t="s">
        <v>6</v>
      </c>
      <c r="D10" s="59" t="s">
        <v>5</v>
      </c>
      <c r="E10" s="61" t="s">
        <v>0</v>
      </c>
      <c r="F10" s="19" t="s">
        <v>1</v>
      </c>
      <c r="G10" s="20"/>
    </row>
    <row r="11" spans="1:55">
      <c r="A11" s="57"/>
      <c r="B11" s="58"/>
      <c r="C11" s="58"/>
      <c r="D11" s="60"/>
      <c r="E11" s="61"/>
      <c r="F11" s="8" t="s">
        <v>11</v>
      </c>
      <c r="G11" s="8" t="s">
        <v>2</v>
      </c>
    </row>
    <row r="12" spans="1:55">
      <c r="A12" s="9"/>
      <c r="B12" s="10"/>
      <c r="C12" s="52" t="str">
        <f>BB12</f>
        <v>Skyrius Demontavimas</v>
      </c>
      <c r="D12" s="53"/>
      <c r="E12" s="53"/>
      <c r="F12" s="28"/>
      <c r="G12" s="29"/>
      <c r="BB12" s="27" t="s">
        <v>48</v>
      </c>
    </row>
    <row r="13" spans="1:55">
      <c r="A13" s="30">
        <v>1</v>
      </c>
      <c r="B13" s="47" t="s">
        <v>57</v>
      </c>
      <c r="C13" s="32" t="s">
        <v>16</v>
      </c>
      <c r="D13" s="31" t="s">
        <v>17</v>
      </c>
      <c r="E13" s="33">
        <v>3.7999999999999999E-2</v>
      </c>
      <c r="F13" s="34">
        <v>798.62</v>
      </c>
      <c r="G13" s="34">
        <f>ROUND(F13*E13,2)</f>
        <v>30.35</v>
      </c>
    </row>
    <row r="14" spans="1:55" ht="22.5">
      <c r="A14" s="30">
        <v>2</v>
      </c>
      <c r="B14" s="48" t="s">
        <v>58</v>
      </c>
      <c r="C14" s="32" t="s">
        <v>18</v>
      </c>
      <c r="D14" s="31" t="s">
        <v>19</v>
      </c>
      <c r="E14" s="33">
        <v>30</v>
      </c>
      <c r="F14" s="34">
        <v>2.5499999999999998</v>
      </c>
      <c r="G14" s="34">
        <f>ROUND(F14*E14,2)</f>
        <v>76.5</v>
      </c>
    </row>
    <row r="15" spans="1:55" ht="22.5">
      <c r="A15" s="30">
        <v>3</v>
      </c>
      <c r="B15" s="49" t="s">
        <v>59</v>
      </c>
      <c r="C15" s="32" t="s">
        <v>20</v>
      </c>
      <c r="D15" s="31" t="s">
        <v>21</v>
      </c>
      <c r="E15" s="33">
        <v>1</v>
      </c>
      <c r="F15" s="34">
        <v>3.9</v>
      </c>
      <c r="G15" s="34">
        <f>ROUND(F15*E15,2)</f>
        <v>3.9</v>
      </c>
    </row>
    <row r="16" spans="1:55" ht="33.75">
      <c r="A16" s="35">
        <v>4</v>
      </c>
      <c r="B16" s="47" t="s">
        <v>60</v>
      </c>
      <c r="C16" s="37" t="s">
        <v>22</v>
      </c>
      <c r="D16" s="36" t="s">
        <v>23</v>
      </c>
      <c r="E16" s="38">
        <v>0.03</v>
      </c>
      <c r="F16" s="34">
        <v>411.85</v>
      </c>
      <c r="G16" s="39">
        <f>ROUND(F16*E16,2)</f>
        <v>12.36</v>
      </c>
    </row>
    <row r="17" spans="1:54">
      <c r="A17" s="9"/>
      <c r="B17" s="10"/>
      <c r="C17" s="54" t="str">
        <f>BB17</f>
        <v>Iš viso už skyrių Demontavimas</v>
      </c>
      <c r="D17" s="55"/>
      <c r="E17" s="55"/>
      <c r="F17" s="28"/>
      <c r="G17" s="29" t="str">
        <f>IF(SUM(G12:G16)=0,"",TEXT(SUM(G12:G16),"# ##0,00"))</f>
        <v>123,11</v>
      </c>
      <c r="BB17" s="27" t="s">
        <v>49</v>
      </c>
    </row>
    <row r="18" spans="1:54">
      <c r="A18" s="9"/>
      <c r="B18" s="10"/>
      <c r="C18" s="54" t="str">
        <f>BB18</f>
        <v>Skyrius Montavimas</v>
      </c>
      <c r="D18" s="55"/>
      <c r="E18" s="55"/>
      <c r="F18" s="28"/>
      <c r="G18" s="29"/>
      <c r="BB18" s="27" t="s">
        <v>50</v>
      </c>
    </row>
    <row r="19" spans="1:54" ht="45">
      <c r="A19" s="30">
        <v>5</v>
      </c>
      <c r="B19" s="47" t="s">
        <v>61</v>
      </c>
      <c r="C19" s="32" t="s">
        <v>24</v>
      </c>
      <c r="D19" s="31" t="s">
        <v>19</v>
      </c>
      <c r="E19" s="33">
        <v>140</v>
      </c>
      <c r="F19" s="34">
        <v>3.23</v>
      </c>
      <c r="G19" s="34">
        <f t="shared" ref="G19:G42" si="0">ROUND(F19*E19,2)</f>
        <v>452.2</v>
      </c>
    </row>
    <row r="20" spans="1:54" ht="45">
      <c r="A20" s="30">
        <v>6</v>
      </c>
      <c r="B20" s="48" t="s">
        <v>61</v>
      </c>
      <c r="C20" s="32" t="s">
        <v>25</v>
      </c>
      <c r="D20" s="31" t="s">
        <v>19</v>
      </c>
      <c r="E20" s="33">
        <v>50</v>
      </c>
      <c r="F20" s="34">
        <v>5.36</v>
      </c>
      <c r="G20" s="34">
        <f t="shared" si="0"/>
        <v>268</v>
      </c>
    </row>
    <row r="21" spans="1:54">
      <c r="A21" s="30">
        <v>7</v>
      </c>
      <c r="B21" s="47" t="s">
        <v>62</v>
      </c>
      <c r="C21" s="32" t="s">
        <v>26</v>
      </c>
      <c r="D21" s="31" t="s">
        <v>23</v>
      </c>
      <c r="E21" s="33">
        <v>0.1</v>
      </c>
      <c r="F21" s="34">
        <v>12283.6</v>
      </c>
      <c r="G21" s="34">
        <f t="shared" si="0"/>
        <v>1228.3599999999999</v>
      </c>
    </row>
    <row r="22" spans="1:54" ht="25.5">
      <c r="A22" s="30">
        <v>8</v>
      </c>
      <c r="B22" s="47" t="s">
        <v>63</v>
      </c>
      <c r="C22" s="32" t="s">
        <v>27</v>
      </c>
      <c r="D22" s="31" t="s">
        <v>19</v>
      </c>
      <c r="E22" s="33">
        <v>50</v>
      </c>
      <c r="F22" s="34">
        <v>3.68</v>
      </c>
      <c r="G22" s="34">
        <f t="shared" si="0"/>
        <v>184</v>
      </c>
    </row>
    <row r="23" spans="1:54" ht="25.5">
      <c r="A23" s="30">
        <v>9</v>
      </c>
      <c r="B23" s="47" t="s">
        <v>63</v>
      </c>
      <c r="C23" s="32" t="s">
        <v>28</v>
      </c>
      <c r="D23" s="31" t="s">
        <v>19</v>
      </c>
      <c r="E23" s="33">
        <v>140</v>
      </c>
      <c r="F23" s="34">
        <v>2.54</v>
      </c>
      <c r="G23" s="34">
        <f t="shared" si="0"/>
        <v>355.6</v>
      </c>
    </row>
    <row r="24" spans="1:54">
      <c r="A24" s="30">
        <v>10</v>
      </c>
      <c r="B24" s="47" t="s">
        <v>64</v>
      </c>
      <c r="C24" s="32" t="s">
        <v>29</v>
      </c>
      <c r="D24" s="31" t="s">
        <v>30</v>
      </c>
      <c r="E24" s="33">
        <v>1</v>
      </c>
      <c r="F24" s="34">
        <v>128.44999999999999</v>
      </c>
      <c r="G24" s="34">
        <f t="shared" si="0"/>
        <v>128.44999999999999</v>
      </c>
    </row>
    <row r="25" spans="1:54" ht="33.75">
      <c r="A25" s="30">
        <v>11</v>
      </c>
      <c r="B25" s="47" t="s">
        <v>65</v>
      </c>
      <c r="C25" s="32" t="s">
        <v>31</v>
      </c>
      <c r="D25" s="31" t="s">
        <v>32</v>
      </c>
      <c r="E25" s="33">
        <v>1.6</v>
      </c>
      <c r="F25" s="34">
        <v>364.26</v>
      </c>
      <c r="G25" s="34">
        <f t="shared" si="0"/>
        <v>582.82000000000005</v>
      </c>
    </row>
    <row r="26" spans="1:54" ht="22.5">
      <c r="A26" s="30">
        <v>12</v>
      </c>
      <c r="B26" s="47" t="s">
        <v>66</v>
      </c>
      <c r="C26" s="32" t="s">
        <v>55</v>
      </c>
      <c r="D26" s="31" t="s">
        <v>19</v>
      </c>
      <c r="E26" s="33">
        <v>140</v>
      </c>
      <c r="F26" s="34">
        <v>3.76</v>
      </c>
      <c r="G26" s="34">
        <f t="shared" si="0"/>
        <v>526.4</v>
      </c>
    </row>
    <row r="27" spans="1:54" ht="22.5">
      <c r="A27" s="30">
        <v>13</v>
      </c>
      <c r="B27" s="47" t="s">
        <v>66</v>
      </c>
      <c r="C27" s="32" t="s">
        <v>56</v>
      </c>
      <c r="D27" s="31" t="s">
        <v>19</v>
      </c>
      <c r="E27" s="33">
        <v>20</v>
      </c>
      <c r="F27" s="34">
        <v>3.94</v>
      </c>
      <c r="G27" s="34">
        <f t="shared" si="0"/>
        <v>78.8</v>
      </c>
    </row>
    <row r="28" spans="1:54" ht="22.5">
      <c r="A28" s="30">
        <v>14</v>
      </c>
      <c r="B28" s="47" t="s">
        <v>67</v>
      </c>
      <c r="C28" s="32" t="s">
        <v>33</v>
      </c>
      <c r="D28" s="31" t="s">
        <v>21</v>
      </c>
      <c r="E28" s="33">
        <v>1</v>
      </c>
      <c r="F28" s="34">
        <v>5.45</v>
      </c>
      <c r="G28" s="34">
        <f t="shared" si="0"/>
        <v>5.45</v>
      </c>
    </row>
    <row r="29" spans="1:54" ht="22.5">
      <c r="A29" s="30">
        <v>15</v>
      </c>
      <c r="B29" s="47" t="s">
        <v>67</v>
      </c>
      <c r="C29" s="32" t="s">
        <v>34</v>
      </c>
      <c r="D29" s="31" t="s">
        <v>21</v>
      </c>
      <c r="E29" s="33">
        <v>7</v>
      </c>
      <c r="F29" s="34">
        <v>5.48</v>
      </c>
      <c r="G29" s="34">
        <f t="shared" si="0"/>
        <v>38.36</v>
      </c>
    </row>
    <row r="30" spans="1:54" ht="22.5">
      <c r="A30" s="30">
        <v>16</v>
      </c>
      <c r="B30" s="47" t="s">
        <v>67</v>
      </c>
      <c r="C30" s="32" t="s">
        <v>35</v>
      </c>
      <c r="D30" s="31" t="s">
        <v>21</v>
      </c>
      <c r="E30" s="33">
        <v>1</v>
      </c>
      <c r="F30" s="34">
        <v>7.74</v>
      </c>
      <c r="G30" s="34">
        <f t="shared" si="0"/>
        <v>7.74</v>
      </c>
    </row>
    <row r="31" spans="1:54" ht="25.5">
      <c r="A31" s="30">
        <v>17</v>
      </c>
      <c r="B31" s="47" t="s">
        <v>68</v>
      </c>
      <c r="C31" s="32" t="s">
        <v>36</v>
      </c>
      <c r="D31" s="31" t="s">
        <v>21</v>
      </c>
      <c r="E31" s="33">
        <v>1</v>
      </c>
      <c r="F31" s="34">
        <v>3.7</v>
      </c>
      <c r="G31" s="34">
        <f t="shared" si="0"/>
        <v>3.7</v>
      </c>
    </row>
    <row r="32" spans="1:54" ht="25.5">
      <c r="A32" s="30">
        <v>18</v>
      </c>
      <c r="B32" s="47" t="s">
        <v>68</v>
      </c>
      <c r="C32" s="32" t="s">
        <v>37</v>
      </c>
      <c r="D32" s="31" t="s">
        <v>21</v>
      </c>
      <c r="E32" s="33">
        <v>7</v>
      </c>
      <c r="F32" s="34">
        <v>4.9800000000000004</v>
      </c>
      <c r="G32" s="34">
        <f t="shared" si="0"/>
        <v>34.86</v>
      </c>
    </row>
    <row r="33" spans="1:54" ht="25.5">
      <c r="A33" s="30">
        <v>19</v>
      </c>
      <c r="B33" s="47" t="s">
        <v>68</v>
      </c>
      <c r="C33" s="32" t="s">
        <v>38</v>
      </c>
      <c r="D33" s="31" t="s">
        <v>21</v>
      </c>
      <c r="E33" s="33">
        <v>1</v>
      </c>
      <c r="F33" s="34">
        <v>14.1</v>
      </c>
      <c r="G33" s="34">
        <f t="shared" si="0"/>
        <v>14.1</v>
      </c>
    </row>
    <row r="34" spans="1:54" ht="33.75">
      <c r="A34" s="30">
        <v>20</v>
      </c>
      <c r="B34" s="47" t="s">
        <v>69</v>
      </c>
      <c r="C34" s="32" t="s">
        <v>39</v>
      </c>
      <c r="D34" s="31" t="s">
        <v>21</v>
      </c>
      <c r="E34" s="33">
        <v>7</v>
      </c>
      <c r="F34" s="34">
        <v>4</v>
      </c>
      <c r="G34" s="34">
        <f t="shared" si="0"/>
        <v>28</v>
      </c>
    </row>
    <row r="35" spans="1:54" ht="25.5">
      <c r="A35" s="30">
        <v>21</v>
      </c>
      <c r="B35" s="47" t="s">
        <v>70</v>
      </c>
      <c r="C35" s="32" t="s">
        <v>40</v>
      </c>
      <c r="D35" s="31" t="s">
        <v>21</v>
      </c>
      <c r="E35" s="33">
        <v>7</v>
      </c>
      <c r="F35" s="34">
        <v>1.51</v>
      </c>
      <c r="G35" s="34">
        <f t="shared" si="0"/>
        <v>10.57</v>
      </c>
    </row>
    <row r="36" spans="1:54">
      <c r="A36" s="30">
        <v>22</v>
      </c>
      <c r="B36" s="47" t="s">
        <v>71</v>
      </c>
      <c r="C36" s="32" t="s">
        <v>41</v>
      </c>
      <c r="D36" s="31" t="s">
        <v>21</v>
      </c>
      <c r="E36" s="33">
        <v>6</v>
      </c>
      <c r="F36" s="34">
        <v>96.32</v>
      </c>
      <c r="G36" s="34">
        <f t="shared" si="0"/>
        <v>577.91999999999996</v>
      </c>
    </row>
    <row r="37" spans="1:54" ht="33.75">
      <c r="A37" s="30">
        <v>23</v>
      </c>
      <c r="B37" s="47" t="s">
        <v>72</v>
      </c>
      <c r="C37" s="32" t="s">
        <v>42</v>
      </c>
      <c r="D37" s="31" t="s">
        <v>21</v>
      </c>
      <c r="E37" s="33">
        <v>6</v>
      </c>
      <c r="F37" s="34">
        <v>22.65</v>
      </c>
      <c r="G37" s="34">
        <f t="shared" si="0"/>
        <v>135.9</v>
      </c>
    </row>
    <row r="38" spans="1:54" ht="25.5">
      <c r="A38" s="30">
        <v>24</v>
      </c>
      <c r="B38" s="47" t="s">
        <v>73</v>
      </c>
      <c r="C38" s="32" t="s">
        <v>43</v>
      </c>
      <c r="D38" s="31" t="s">
        <v>21</v>
      </c>
      <c r="E38" s="33">
        <v>6</v>
      </c>
      <c r="F38" s="34">
        <v>119.14</v>
      </c>
      <c r="G38" s="34">
        <f t="shared" si="0"/>
        <v>714.84</v>
      </c>
    </row>
    <row r="39" spans="1:54" ht="22.5">
      <c r="A39" s="30">
        <v>25</v>
      </c>
      <c r="B39" s="47" t="s">
        <v>74</v>
      </c>
      <c r="C39" s="32" t="s">
        <v>44</v>
      </c>
      <c r="D39" s="31" t="s">
        <v>21</v>
      </c>
      <c r="E39" s="33">
        <v>1</v>
      </c>
      <c r="F39" s="34">
        <v>96.59</v>
      </c>
      <c r="G39" s="34">
        <f t="shared" si="0"/>
        <v>96.59</v>
      </c>
    </row>
    <row r="40" spans="1:54">
      <c r="A40" s="30">
        <v>26</v>
      </c>
      <c r="B40" s="47" t="s">
        <v>75</v>
      </c>
      <c r="C40" s="32" t="s">
        <v>45</v>
      </c>
      <c r="D40" s="31" t="s">
        <v>21</v>
      </c>
      <c r="E40" s="33">
        <v>1</v>
      </c>
      <c r="F40" s="34">
        <v>38.61</v>
      </c>
      <c r="G40" s="34">
        <f t="shared" si="0"/>
        <v>38.61</v>
      </c>
    </row>
    <row r="41" spans="1:54" ht="22.5">
      <c r="A41" s="30">
        <v>27</v>
      </c>
      <c r="B41" s="49" t="s">
        <v>76</v>
      </c>
      <c r="C41" s="32" t="s">
        <v>46</v>
      </c>
      <c r="D41" s="31" t="s">
        <v>32</v>
      </c>
      <c r="E41" s="33">
        <v>1.9</v>
      </c>
      <c r="F41" s="34">
        <v>284.73</v>
      </c>
      <c r="G41" s="34">
        <f t="shared" si="0"/>
        <v>540.99</v>
      </c>
    </row>
    <row r="42" spans="1:54" ht="22.5">
      <c r="A42" s="35">
        <v>28</v>
      </c>
      <c r="B42" s="47" t="s">
        <v>77</v>
      </c>
      <c r="C42" s="37" t="s">
        <v>47</v>
      </c>
      <c r="D42" s="36" t="s">
        <v>32</v>
      </c>
      <c r="E42" s="38">
        <v>1.9</v>
      </c>
      <c r="F42" s="34">
        <v>209.26</v>
      </c>
      <c r="G42" s="39">
        <f t="shared" si="0"/>
        <v>397.59</v>
      </c>
    </row>
    <row r="43" spans="1:54">
      <c r="A43" s="9"/>
      <c r="B43" s="10"/>
      <c r="C43" s="54" t="str">
        <f>BB43</f>
        <v>Iš viso už skyrių Montavimas</v>
      </c>
      <c r="D43" s="55"/>
      <c r="E43" s="55"/>
      <c r="F43" s="29"/>
      <c r="G43" s="29" t="str">
        <f>IF(SUM(G18:G42)=0,"",TEXT(SUM(G18:G42),"# ##0,00"))</f>
        <v>6 449,85</v>
      </c>
      <c r="BB43" s="27" t="s">
        <v>51</v>
      </c>
    </row>
    <row r="44" spans="1:54">
      <c r="A44" s="9"/>
      <c r="B44" s="10"/>
      <c r="C44" s="11"/>
      <c r="D44" s="10"/>
      <c r="E44" s="12"/>
      <c r="F44" s="13"/>
      <c r="G44" s="13"/>
    </row>
    <row r="45" spans="1:54">
      <c r="A45" s="14"/>
      <c r="B45" s="40" t="s">
        <v>52</v>
      </c>
      <c r="C45" s="40"/>
      <c r="D45" s="40"/>
      <c r="E45" s="40"/>
      <c r="F45" s="41"/>
      <c r="G45" s="45">
        <f>SUM(G12:G44)</f>
        <v>6572.9599999999991</v>
      </c>
    </row>
    <row r="46" spans="1:54">
      <c r="A46" s="14"/>
      <c r="B46" s="40" t="s">
        <v>53</v>
      </c>
      <c r="C46" s="40"/>
      <c r="D46" s="40"/>
      <c r="E46" s="40"/>
      <c r="F46" s="42"/>
      <c r="G46" s="45">
        <f>ROUND(G45*0.21, 2)</f>
        <v>1380.32</v>
      </c>
    </row>
    <row r="47" spans="1:54">
      <c r="A47" s="14"/>
      <c r="B47" s="43" t="s">
        <v>54</v>
      </c>
      <c r="C47" s="43"/>
      <c r="D47" s="43"/>
      <c r="E47" s="43"/>
      <c r="F47" s="44"/>
      <c r="G47" s="46">
        <f>SUM(G45:G46)</f>
        <v>7953.2799999999988</v>
      </c>
    </row>
    <row r="48" spans="1:54">
      <c r="A48" s="14"/>
      <c r="B48" s="15"/>
      <c r="C48" s="15"/>
      <c r="D48" s="15"/>
      <c r="E48" s="15"/>
      <c r="F48" s="22"/>
      <c r="G48" s="22"/>
    </row>
    <row r="49" spans="1:7">
      <c r="A49" s="14"/>
      <c r="B49" s="15"/>
      <c r="C49" s="15"/>
      <c r="D49" s="15"/>
      <c r="E49" s="15"/>
      <c r="F49" s="22"/>
      <c r="G49" s="22"/>
    </row>
    <row r="50" spans="1:7">
      <c r="A50" s="16"/>
      <c r="B50" s="15"/>
      <c r="C50" s="15"/>
      <c r="D50" s="15"/>
      <c r="E50" s="15"/>
      <c r="F50" s="22"/>
      <c r="G50" s="22"/>
    </row>
    <row r="51" spans="1:7">
      <c r="A51" s="16"/>
      <c r="B51" s="15"/>
      <c r="C51" s="15"/>
      <c r="D51" s="15"/>
      <c r="E51" s="15"/>
      <c r="F51" s="22"/>
      <c r="G51" s="22"/>
    </row>
    <row r="52" spans="1:7">
      <c r="A52" s="16"/>
      <c r="B52" s="15"/>
      <c r="C52" s="15"/>
      <c r="D52" s="15"/>
      <c r="E52" s="15"/>
      <c r="F52" s="22"/>
      <c r="G52" s="22"/>
    </row>
    <row r="53" spans="1:7">
      <c r="A53" s="16"/>
      <c r="B53" s="15"/>
      <c r="C53" s="15"/>
      <c r="D53" s="15"/>
      <c r="E53" s="15"/>
      <c r="F53" s="22"/>
      <c r="G53" s="22"/>
    </row>
    <row r="54" spans="1:7">
      <c r="A54" s="16"/>
      <c r="B54" s="15"/>
      <c r="C54" s="15"/>
      <c r="D54" s="15"/>
      <c r="E54" s="15"/>
      <c r="F54" s="22"/>
      <c r="G54" s="22"/>
    </row>
    <row r="55" spans="1:7">
      <c r="A55" s="17"/>
      <c r="B55" s="17"/>
      <c r="C55" s="17"/>
      <c r="D55" s="17"/>
      <c r="E55" s="17"/>
      <c r="F55" s="22"/>
      <c r="G55" s="22"/>
    </row>
    <row r="56" spans="1:7">
      <c r="A56" s="17"/>
      <c r="B56" s="17"/>
      <c r="C56" s="17"/>
      <c r="D56" s="18"/>
      <c r="E56" s="17"/>
      <c r="F56" s="22"/>
      <c r="G56" s="22"/>
    </row>
    <row r="57" spans="1:7">
      <c r="A57" s="17"/>
      <c r="B57" s="17"/>
      <c r="C57" s="17"/>
      <c r="D57" s="17"/>
      <c r="E57" s="17"/>
      <c r="F57" s="22"/>
      <c r="G57" s="22"/>
    </row>
    <row r="58" spans="1:7">
      <c r="A58" s="17"/>
      <c r="B58" s="17"/>
      <c r="C58" s="17"/>
      <c r="D58" s="17"/>
      <c r="E58" s="17"/>
      <c r="F58" s="22"/>
      <c r="G58" s="22"/>
    </row>
    <row r="59" spans="1:7">
      <c r="A59" s="17"/>
      <c r="B59" s="17"/>
      <c r="C59" s="17"/>
      <c r="D59" s="17"/>
      <c r="E59" s="17"/>
      <c r="F59" s="22"/>
      <c r="G59" s="22"/>
    </row>
    <row r="60" spans="1:7">
      <c r="A60" s="17"/>
      <c r="B60" s="17"/>
      <c r="C60" s="17"/>
      <c r="D60" s="17"/>
      <c r="E60" s="17"/>
      <c r="F60" s="22"/>
      <c r="G60" s="22"/>
    </row>
    <row r="61" spans="1:7">
      <c r="A61" s="17"/>
      <c r="B61" s="17"/>
      <c r="C61" s="17"/>
      <c r="D61" s="17"/>
      <c r="E61" s="17"/>
      <c r="F61" s="22"/>
      <c r="G61" s="22"/>
    </row>
    <row r="62" spans="1:7">
      <c r="A62" s="17"/>
      <c r="B62" s="17"/>
      <c r="C62" s="17"/>
      <c r="D62" s="17"/>
      <c r="E62" s="17"/>
      <c r="F62" s="22"/>
      <c r="G62" s="22"/>
    </row>
    <row r="63" spans="1:7">
      <c r="A63" s="17"/>
      <c r="B63" s="17"/>
      <c r="C63" s="17"/>
      <c r="D63" s="17"/>
      <c r="E63" s="17"/>
      <c r="F63" s="22"/>
      <c r="G63" s="22"/>
    </row>
    <row r="64" spans="1:7">
      <c r="A64" s="6"/>
      <c r="B64" s="6"/>
      <c r="C64" s="6"/>
      <c r="D64" s="6"/>
      <c r="E64" s="6"/>
      <c r="F64" s="22"/>
      <c r="G64" s="22"/>
    </row>
    <row r="65" spans="1:7">
      <c r="A65" s="6"/>
      <c r="B65" s="6"/>
      <c r="C65" s="6"/>
      <c r="D65" s="6"/>
      <c r="E65" s="6"/>
      <c r="F65" s="22"/>
      <c r="G65" s="22"/>
    </row>
    <row r="66" spans="1:7">
      <c r="F66" s="23"/>
      <c r="G66" s="23"/>
    </row>
    <row r="67" spans="1:7">
      <c r="F67" s="23"/>
      <c r="G67" s="23"/>
    </row>
    <row r="68" spans="1:7">
      <c r="F68" s="23"/>
      <c r="G68" s="23"/>
    </row>
    <row r="69" spans="1:7">
      <c r="F69" s="23"/>
      <c r="G69" s="23"/>
    </row>
    <row r="70" spans="1:7">
      <c r="F70" s="23"/>
      <c r="G70" s="23"/>
    </row>
    <row r="71" spans="1:7">
      <c r="F71" s="23"/>
      <c r="G71" s="23"/>
    </row>
    <row r="72" spans="1:7">
      <c r="F72" s="23"/>
      <c r="G72" s="23"/>
    </row>
    <row r="73" spans="1:7">
      <c r="F73" s="23"/>
      <c r="G73" s="23"/>
    </row>
    <row r="74" spans="1:7">
      <c r="F74" s="23"/>
      <c r="G74" s="23"/>
    </row>
    <row r="75" spans="1:7">
      <c r="F75" s="23"/>
      <c r="G75" s="23"/>
    </row>
    <row r="76" spans="1:7">
      <c r="F76" s="23"/>
      <c r="G76" s="23"/>
    </row>
    <row r="77" spans="1:7">
      <c r="F77" s="23"/>
      <c r="G77" s="23"/>
    </row>
    <row r="78" spans="1:7">
      <c r="F78" s="23"/>
      <c r="G78" s="23"/>
    </row>
    <row r="79" spans="1:7">
      <c r="F79" s="23"/>
      <c r="G79" s="23"/>
    </row>
    <row r="80" spans="1:7">
      <c r="F80" s="23"/>
      <c r="G80" s="23"/>
    </row>
    <row r="81" spans="6:7">
      <c r="F81" s="23"/>
      <c r="G81" s="23"/>
    </row>
    <row r="82" spans="6:7">
      <c r="F82" s="23"/>
      <c r="G82" s="23"/>
    </row>
    <row r="83" spans="6:7">
      <c r="F83" s="23"/>
      <c r="G83" s="23"/>
    </row>
    <row r="84" spans="6:7">
      <c r="F84" s="23"/>
      <c r="G84" s="23"/>
    </row>
    <row r="85" spans="6:7">
      <c r="F85" s="23"/>
      <c r="G85" s="23"/>
    </row>
    <row r="86" spans="6:7">
      <c r="F86" s="23"/>
      <c r="G86" s="23"/>
    </row>
    <row r="87" spans="6:7">
      <c r="F87" s="23"/>
      <c r="G87" s="23"/>
    </row>
    <row r="88" spans="6:7">
      <c r="F88" s="23"/>
      <c r="G88" s="23"/>
    </row>
    <row r="89" spans="6:7">
      <c r="F89" s="23"/>
      <c r="G89" s="23"/>
    </row>
    <row r="90" spans="6:7">
      <c r="F90" s="23"/>
      <c r="G90" s="23"/>
    </row>
    <row r="91" spans="6:7">
      <c r="F91" s="23"/>
      <c r="G91" s="23"/>
    </row>
    <row r="92" spans="6:7">
      <c r="F92" s="23"/>
      <c r="G92" s="23"/>
    </row>
    <row r="93" spans="6:7">
      <c r="F93" s="23"/>
      <c r="G93" s="23"/>
    </row>
    <row r="94" spans="6:7">
      <c r="F94" s="23"/>
      <c r="G94" s="23"/>
    </row>
    <row r="95" spans="6:7">
      <c r="F95" s="23"/>
      <c r="G95" s="23"/>
    </row>
    <row r="96" spans="6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</sheetData>
  <mergeCells count="15">
    <mergeCell ref="C12:E12"/>
    <mergeCell ref="C17:E17"/>
    <mergeCell ref="C18:E18"/>
    <mergeCell ref="C43:E43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2021-09-17T08:42:33Z</cp:lastPrinted>
  <dcterms:created xsi:type="dcterms:W3CDTF">2019-05-30T12:34:03Z</dcterms:created>
  <dcterms:modified xsi:type="dcterms:W3CDTF">2021-09-17T08:42:38Z</dcterms:modified>
</cp:coreProperties>
</file>